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2" r:id="rId1"/>
  </sheets>
  <calcPr calcId="162913"/>
</workbook>
</file>

<file path=xl/calcChain.xml><?xml version="1.0" encoding="utf-8"?>
<calcChain xmlns="http://schemas.openxmlformats.org/spreadsheetml/2006/main">
  <c r="E19" i="2" l="1"/>
  <c r="G41" i="2"/>
  <c r="H41" i="2"/>
  <c r="E41" i="2"/>
  <c r="D41" i="2"/>
  <c r="D21" i="2"/>
  <c r="D16" i="2"/>
  <c r="E16" i="2"/>
  <c r="G16" i="2"/>
  <c r="H16" i="2"/>
  <c r="C57" i="2" l="1"/>
  <c r="C56" i="2"/>
  <c r="E55" i="2"/>
  <c r="D55" i="2"/>
  <c r="C54" i="2"/>
  <c r="C53" i="2" s="1"/>
  <c r="E53" i="2"/>
  <c r="D53" i="2"/>
  <c r="C52" i="2"/>
  <c r="C51" i="2"/>
  <c r="C50" i="2"/>
  <c r="C49" i="2"/>
  <c r="C48" i="2"/>
  <c r="C47" i="2"/>
  <c r="E46" i="2"/>
  <c r="D46" i="2"/>
  <c r="C45" i="2"/>
  <c r="E44" i="2"/>
  <c r="D44" i="2"/>
  <c r="C42" i="2"/>
  <c r="C41" i="2" s="1"/>
  <c r="C40" i="2"/>
  <c r="C39" i="2"/>
  <c r="C38" i="2"/>
  <c r="C37" i="2"/>
  <c r="E36" i="2"/>
  <c r="D36" i="2"/>
  <c r="C35" i="2"/>
  <c r="C34" i="2"/>
  <c r="C33" i="2"/>
  <c r="C32" i="2"/>
  <c r="C31" i="2"/>
  <c r="C30" i="2"/>
  <c r="E29" i="2"/>
  <c r="E27" i="2" s="1"/>
  <c r="D29" i="2"/>
  <c r="C28" i="2"/>
  <c r="C26" i="2"/>
  <c r="C25" i="2"/>
  <c r="C24" i="2"/>
  <c r="C23" i="2"/>
  <c r="C22" i="2"/>
  <c r="E21" i="2"/>
  <c r="C20" i="2"/>
  <c r="C19" i="2"/>
  <c r="E18" i="2"/>
  <c r="D18" i="2"/>
  <c r="C17" i="2"/>
  <c r="C16" i="2" s="1"/>
  <c r="C15" i="2"/>
  <c r="E14" i="2"/>
  <c r="D14" i="2"/>
  <c r="C13" i="2"/>
  <c r="C12" i="2" s="1"/>
  <c r="E12" i="2"/>
  <c r="D12" i="2"/>
  <c r="C11" i="2"/>
  <c r="E10" i="2"/>
  <c r="D10" i="2"/>
  <c r="E9" i="2" l="1"/>
  <c r="C14" i="2"/>
  <c r="C55" i="2"/>
  <c r="C46" i="2"/>
  <c r="C21" i="2"/>
  <c r="C44" i="2"/>
  <c r="C29" i="2"/>
  <c r="C27" i="2" s="1"/>
  <c r="C18" i="2"/>
  <c r="D27" i="2"/>
  <c r="D9" i="2" s="1"/>
  <c r="C10" i="2"/>
  <c r="C36" i="2"/>
  <c r="F40" i="2"/>
  <c r="G46" i="2"/>
  <c r="H46" i="2"/>
  <c r="F52" i="2"/>
  <c r="F51" i="2"/>
  <c r="F50" i="2"/>
  <c r="C9" i="2" l="1"/>
  <c r="F35" i="2"/>
  <c r="H29" i="2"/>
  <c r="G29" i="2"/>
  <c r="G27" i="2" s="1"/>
  <c r="G18" i="2" l="1"/>
  <c r="H18" i="2"/>
  <c r="F20" i="2"/>
  <c r="F19" i="2"/>
  <c r="F18" i="2" l="1"/>
  <c r="H27" i="2"/>
  <c r="F29" i="2"/>
  <c r="F30" i="2"/>
  <c r="F31" i="2"/>
  <c r="F32" i="2"/>
  <c r="F33" i="2"/>
  <c r="F34" i="2"/>
  <c r="F28" i="2"/>
  <c r="F49" i="2"/>
  <c r="F27" i="2" l="1"/>
  <c r="G36" i="2"/>
  <c r="H36" i="2"/>
  <c r="F38" i="2"/>
  <c r="G21" i="2" l="1"/>
  <c r="H21" i="2"/>
  <c r="F26" i="2"/>
  <c r="G55" i="2" l="1"/>
  <c r="H55" i="2"/>
  <c r="F56" i="2"/>
  <c r="F17" i="2"/>
  <c r="F16" i="2" s="1"/>
  <c r="F22" i="2" l="1"/>
  <c r="F23" i="2"/>
  <c r="F24" i="2"/>
  <c r="F39" i="2"/>
  <c r="F45" i="2" l="1"/>
  <c r="G12" i="2"/>
  <c r="F57" i="2"/>
  <c r="F55" i="2" s="1"/>
  <c r="F54" i="2"/>
  <c r="F53" i="2" s="1"/>
  <c r="H53" i="2"/>
  <c r="G53" i="2"/>
  <c r="F48" i="2"/>
  <c r="F47" i="2"/>
  <c r="H44" i="2"/>
  <c r="G44" i="2"/>
  <c r="F42" i="2"/>
  <c r="F41" i="2" s="1"/>
  <c r="F37" i="2"/>
  <c r="F36" i="2" s="1"/>
  <c r="F25" i="2"/>
  <c r="F21" i="2" s="1"/>
  <c r="F15" i="2"/>
  <c r="H14" i="2"/>
  <c r="G14" i="2"/>
  <c r="H12" i="2"/>
  <c r="H10" i="2"/>
  <c r="H9" i="2" l="1"/>
  <c r="F46" i="2"/>
  <c r="F44" i="2"/>
  <c r="F11" i="2"/>
  <c r="G10" i="2"/>
  <c r="G9" i="2" s="1"/>
  <c r="F14" i="2"/>
  <c r="F13" i="2"/>
  <c r="F12" i="2" s="1"/>
  <c r="F10" i="2" l="1"/>
  <c r="F9" i="2" s="1"/>
</calcChain>
</file>

<file path=xl/sharedStrings.xml><?xml version="1.0" encoding="utf-8"?>
<sst xmlns="http://schemas.openxmlformats.org/spreadsheetml/2006/main" count="110" uniqueCount="106">
  <si>
    <t>Направление расходов капитального характера</t>
  </si>
  <si>
    <t>№ п/п</t>
  </si>
  <si>
    <t>Всего, в т.ч.:</t>
  </si>
  <si>
    <t>тыс. рублей</t>
  </si>
  <si>
    <t>3=4+5</t>
  </si>
  <si>
    <t>1.1. Расходы местного бюджета 
(без учета расходов, за счет целевых МБТ из краевого бюджета, включая переходящие остатки)</t>
  </si>
  <si>
    <t>0104 Функционирование местных администраций, в том числе:</t>
  </si>
  <si>
    <t>0106 Обеспечение деятельности финансовых органов, финансового (финансово-бюджетного) надзора, в том числе:</t>
  </si>
  <si>
    <t>Приобретение оргтехники</t>
  </si>
  <si>
    <t>0113 Другие общегосударственные вопросы</t>
  </si>
  <si>
    <t>0701 Дошкольное образование, в том числе:</t>
  </si>
  <si>
    <t>0702 Общее образование, в том числе:</t>
  </si>
  <si>
    <t>мебель</t>
  </si>
  <si>
    <t>орг.техника</t>
  </si>
  <si>
    <t>0703 Дополнительное образование детей, в том числе:</t>
  </si>
  <si>
    <t>0707 Молодежная политика</t>
  </si>
  <si>
    <t>мебель, орг.техника</t>
  </si>
  <si>
    <t>07 09 Другие вопросы в области образования, в том числе:</t>
  </si>
  <si>
    <t>0801 Культура, в том числе:</t>
  </si>
  <si>
    <t>приобретение жилых помещений для детей сирот</t>
  </si>
  <si>
    <t xml:space="preserve">приобретение спортивного инвентаря, спортивно-технологического оборудования </t>
  </si>
  <si>
    <t xml:space="preserve">учебное оборудование </t>
  </si>
  <si>
    <t>оргтехника</t>
  </si>
  <si>
    <t>быт.техника, противопожарное оборудование</t>
  </si>
  <si>
    <t>0505 Другие вопросы в области жилищно-коммунального хозяйства</t>
  </si>
  <si>
    <t>1003 Социальное обеспечение населения, в том числе:</t>
  </si>
  <si>
    <t xml:space="preserve"> 1102 Физическая культура и спорт,  в том числе:</t>
  </si>
  <si>
    <t>Хоз. Оборудование</t>
  </si>
  <si>
    <t>Строительство ЛЭП</t>
  </si>
  <si>
    <t>2.1</t>
  </si>
  <si>
    <t>3.1</t>
  </si>
  <si>
    <t>4.1</t>
  </si>
  <si>
    <t>5.1</t>
  </si>
  <si>
    <t>6</t>
  </si>
  <si>
    <t>6.1</t>
  </si>
  <si>
    <t>7</t>
  </si>
  <si>
    <t>7.1</t>
  </si>
  <si>
    <t>7.2</t>
  </si>
  <si>
    <t>8</t>
  </si>
  <si>
    <t>8.1</t>
  </si>
  <si>
    <t>9</t>
  </si>
  <si>
    <t>9.1</t>
  </si>
  <si>
    <t>9.2</t>
  </si>
  <si>
    <t>10</t>
  </si>
  <si>
    <t>10.1</t>
  </si>
  <si>
    <t>11</t>
  </si>
  <si>
    <t>11.1</t>
  </si>
  <si>
    <t>12</t>
  </si>
  <si>
    <t>12.1</t>
  </si>
  <si>
    <t>12.2</t>
  </si>
  <si>
    <t>13</t>
  </si>
  <si>
    <t>13.1</t>
  </si>
  <si>
    <t>14</t>
  </si>
  <si>
    <t>14.1</t>
  </si>
  <si>
    <t>14.2</t>
  </si>
  <si>
    <t>факт 2024 год</t>
  </si>
  <si>
    <t>Приобретение и ремонт оргтехники</t>
  </si>
  <si>
    <t>Приобретение мебели и приборов видеонаблюдения</t>
  </si>
  <si>
    <t>Приобретение  оргтехники</t>
  </si>
  <si>
    <t>0605 Другие вопросы в области охраны окружающей среды</t>
  </si>
  <si>
    <t>Обустройство мест накопления отходов</t>
  </si>
  <si>
    <t>Приобретение контейнеров для твердых бытовых отходов</t>
  </si>
  <si>
    <t>Капитальный ремонт системы отопления здания Курайской средней школы</t>
  </si>
  <si>
    <t>Капитальный ремонт помещения МБУ Дзержинский ММЦ</t>
  </si>
  <si>
    <t>Устройство спротивного сооружения в сельской местности(велодорожка)</t>
  </si>
  <si>
    <t>Противопожарное оборудование</t>
  </si>
  <si>
    <t>учебное и спортивное оборудование, спортинвентарь</t>
  </si>
  <si>
    <t>Хозяйственный инвентарь, оборудование для пищеблока</t>
  </si>
  <si>
    <t>ПСД для крыши МБОУ ДСШ №1</t>
  </si>
  <si>
    <t>Оборудование для видеонаблюдения</t>
  </si>
  <si>
    <t>Литература, печатные издания</t>
  </si>
  <si>
    <t>Хозяйственный инвентарь, бытовое оборудование</t>
  </si>
  <si>
    <t>Мебель, надувная фигура "Снегурочка"</t>
  </si>
  <si>
    <t>Музыкальные инструменты, звуковое и световое оборудование</t>
  </si>
  <si>
    <t>Оргтехника</t>
  </si>
  <si>
    <t>Приобретение учебного оборудования, учебного пособия, музыкальные инструменты, спортинвентарь</t>
  </si>
  <si>
    <t>Оргтехника, мебель, пожарная безопасность</t>
  </si>
  <si>
    <t>Система видеонаблюдения</t>
  </si>
  <si>
    <t>Приобретение хозяйственного инвентаря</t>
  </si>
  <si>
    <t>учебники, художественная литература</t>
  </si>
  <si>
    <t>план 2024 год</t>
  </si>
  <si>
    <t>Сведения о  объемах расходов капитального характера бюджета Дзержинского района за 2024 год</t>
  </si>
  <si>
    <t xml:space="preserve">1.2. Расходы местного бюджета за счет целевых МБТ из краевого бюджета
</t>
  </si>
  <si>
    <t>Капитальные вложения в объекты муниицпальной собственности, всего</t>
  </si>
  <si>
    <t>5</t>
  </si>
  <si>
    <t>6.2</t>
  </si>
  <si>
    <t>7.3</t>
  </si>
  <si>
    <t>7.4</t>
  </si>
  <si>
    <t>7.5</t>
  </si>
  <si>
    <t>8.2</t>
  </si>
  <si>
    <t>8.3</t>
  </si>
  <si>
    <t>8.4</t>
  </si>
  <si>
    <t>8.5</t>
  </si>
  <si>
    <t>8.6</t>
  </si>
  <si>
    <t>8.7</t>
  </si>
  <si>
    <t>8.8</t>
  </si>
  <si>
    <t>9.3</t>
  </si>
  <si>
    <t>9.4</t>
  </si>
  <si>
    <t>10.2</t>
  </si>
  <si>
    <t>12.3</t>
  </si>
  <si>
    <t>12.4</t>
  </si>
  <si>
    <t>12.5</t>
  </si>
  <si>
    <t>12.6</t>
  </si>
  <si>
    <t>к Пояснительной записке</t>
  </si>
  <si>
    <t>Приложение 9</t>
  </si>
  <si>
    <t>6=7+8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</si>
</sst>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</font>
    <font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44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49" fontId="5" fillId="0" borderId="1" xfId="0" applyNumberFormat="1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left" wrapText="1"/>
    </xf>
    <xf numFmtId="0" fontId="6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wrapText="1"/>
    </xf>
    <xf numFmtId="0" fontId="6" fillId="0" borderId="1" xfId="1" applyFont="1" applyBorder="1" applyAlignment="1">
      <alignment horizontal="left" wrapText="1"/>
    </xf>
    <xf numFmtId="0" fontId="5" fillId="0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5" fillId="0" borderId="4" xfId="0" applyFont="1" applyFill="1" applyBorder="1" applyAlignment="1">
      <alignment wrapText="1"/>
    </xf>
    <xf numFmtId="0" fontId="6" fillId="0" borderId="4" xfId="0" applyFont="1" applyFill="1" applyBorder="1" applyAlignment="1">
      <alignment wrapText="1"/>
    </xf>
    <xf numFmtId="49" fontId="6" fillId="0" borderId="1" xfId="0" applyNumberFormat="1" applyFont="1" applyFill="1" applyBorder="1" applyAlignment="1">
      <alignment wrapText="1"/>
    </xf>
    <xf numFmtId="4" fontId="0" fillId="0" borderId="0" xfId="0" applyNumberFormat="1"/>
    <xf numFmtId="4" fontId="1" fillId="0" borderId="1" xfId="0" applyNumberFormat="1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49" fontId="5" fillId="0" borderId="1" xfId="1" applyNumberFormat="1" applyFont="1" applyBorder="1" applyAlignment="1">
      <alignment horizontal="left" wrapText="1"/>
    </xf>
    <xf numFmtId="4" fontId="1" fillId="0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left" wrapText="1"/>
    </xf>
    <xf numFmtId="0" fontId="1" fillId="0" borderId="6" xfId="0" applyFont="1" applyBorder="1" applyAlignment="1">
      <alignment horizontal="left" vertical="top" wrapText="1"/>
    </xf>
    <xf numFmtId="0" fontId="4" fillId="0" borderId="0" xfId="0" applyFont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</cellXfs>
  <cellStyles count="3">
    <cellStyle name="Обычный" xfId="0" builtinId="0"/>
    <cellStyle name="Обычный 2" xfId="2"/>
    <cellStyle name="Обычный_раздел 05 приложение 23,24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8"/>
  <sheetViews>
    <sheetView tabSelected="1" zoomScale="90" zoomScaleNormal="90" zoomScaleSheetLayoutView="110" workbookViewId="0">
      <selection activeCell="C6" sqref="C6:E6"/>
    </sheetView>
  </sheetViews>
  <sheetFormatPr defaultRowHeight="15" x14ac:dyDescent="0.25"/>
  <cols>
    <col min="1" max="1" width="6.85546875" customWidth="1"/>
    <col min="2" max="2" width="43.5703125" customWidth="1"/>
    <col min="3" max="3" width="12.7109375" customWidth="1"/>
    <col min="4" max="4" width="19.42578125" customWidth="1"/>
    <col min="5" max="5" width="15.7109375" customWidth="1"/>
    <col min="6" max="6" width="12.7109375" customWidth="1"/>
    <col min="7" max="7" width="21.140625" customWidth="1"/>
    <col min="8" max="8" width="15.7109375" customWidth="1"/>
    <col min="11" max="11" width="10" bestFit="1" customWidth="1"/>
  </cols>
  <sheetData>
    <row r="1" spans="1:8" x14ac:dyDescent="0.25">
      <c r="G1" s="39" t="s">
        <v>104</v>
      </c>
      <c r="H1" s="39"/>
    </row>
    <row r="2" spans="1:8" x14ac:dyDescent="0.25">
      <c r="G2" s="39" t="s">
        <v>103</v>
      </c>
      <c r="H2" s="39"/>
    </row>
    <row r="3" spans="1:8" ht="22.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36" t="s">
        <v>81</v>
      </c>
      <c r="B4" s="36"/>
      <c r="C4" s="36"/>
      <c r="D4" s="36"/>
      <c r="E4" s="36"/>
      <c r="F4" s="36"/>
      <c r="G4" s="36"/>
      <c r="H4" s="36"/>
    </row>
    <row r="5" spans="1:8" ht="31.5" customHeight="1" x14ac:dyDescent="0.25">
      <c r="A5" s="1"/>
      <c r="B5" s="2"/>
      <c r="C5" s="2"/>
      <c r="D5" s="2"/>
      <c r="E5" s="1"/>
      <c r="F5" s="2"/>
      <c r="G5" s="2"/>
      <c r="H5" s="43" t="s">
        <v>3</v>
      </c>
    </row>
    <row r="6" spans="1:8" ht="34.5" customHeight="1" x14ac:dyDescent="0.25">
      <c r="A6" s="37" t="s">
        <v>1</v>
      </c>
      <c r="B6" s="40" t="s">
        <v>0</v>
      </c>
      <c r="C6" s="41" t="s">
        <v>80</v>
      </c>
      <c r="D6" s="42"/>
      <c r="E6" s="42"/>
      <c r="F6" s="40" t="s">
        <v>55</v>
      </c>
      <c r="G6" s="40"/>
      <c r="H6" s="40"/>
    </row>
    <row r="7" spans="1:8" s="8" customFormat="1" ht="117.75" customHeight="1" x14ac:dyDescent="0.25">
      <c r="A7" s="38"/>
      <c r="B7" s="40"/>
      <c r="C7" s="3" t="s">
        <v>2</v>
      </c>
      <c r="D7" s="3" t="s">
        <v>5</v>
      </c>
      <c r="E7" s="3" t="s">
        <v>82</v>
      </c>
      <c r="F7" s="3" t="s">
        <v>2</v>
      </c>
      <c r="G7" s="3" t="s">
        <v>5</v>
      </c>
      <c r="H7" s="3" t="s">
        <v>82</v>
      </c>
    </row>
    <row r="8" spans="1:8" x14ac:dyDescent="0.25">
      <c r="A8" s="3">
        <v>1</v>
      </c>
      <c r="B8" s="3">
        <v>2</v>
      </c>
      <c r="C8" s="3" t="s">
        <v>4</v>
      </c>
      <c r="D8" s="3">
        <v>4</v>
      </c>
      <c r="E8" s="3">
        <v>5</v>
      </c>
      <c r="F8" s="3" t="s">
        <v>105</v>
      </c>
      <c r="G8" s="3">
        <v>7</v>
      </c>
      <c r="H8" s="3">
        <v>8</v>
      </c>
    </row>
    <row r="9" spans="1:8" ht="35.25" customHeight="1" x14ac:dyDescent="0.25">
      <c r="A9" s="6">
        <v>1</v>
      </c>
      <c r="B9" s="7" t="s">
        <v>83</v>
      </c>
      <c r="C9" s="25">
        <f>C10+C12+C14+C16+C18+C21+C27+C36+C41+C44+C46+C53+C55</f>
        <v>65751.150000000009</v>
      </c>
      <c r="D9" s="25">
        <f t="shared" ref="D9:H9" si="0">D10+D12+D14+D16+D18+D21+D27+D36+D41+D44+D46+D53+D55</f>
        <v>5488.08</v>
      </c>
      <c r="E9" s="25">
        <f t="shared" si="0"/>
        <v>60263.060000000012</v>
      </c>
      <c r="F9" s="25">
        <f t="shared" si="0"/>
        <v>62976.82</v>
      </c>
      <c r="G9" s="25">
        <f t="shared" si="0"/>
        <v>5482.84</v>
      </c>
      <c r="H9" s="25">
        <f t="shared" si="0"/>
        <v>57493.970000000008</v>
      </c>
    </row>
    <row r="10" spans="1:8" ht="27.75" customHeight="1" x14ac:dyDescent="0.25">
      <c r="A10" s="29">
        <v>2</v>
      </c>
      <c r="B10" s="9" t="s">
        <v>6</v>
      </c>
      <c r="C10" s="25">
        <f>D10+E10</f>
        <v>101.67</v>
      </c>
      <c r="D10" s="25">
        <f>SUM(D11:D11)</f>
        <v>101.67</v>
      </c>
      <c r="E10" s="25">
        <f>SUM(E11:E11)</f>
        <v>0</v>
      </c>
      <c r="F10" s="25">
        <f>G10+H10</f>
        <v>101.67</v>
      </c>
      <c r="G10" s="25">
        <f>SUM(G11:G11)</f>
        <v>101.67</v>
      </c>
      <c r="H10" s="25">
        <f>SUM(H11:H11)</f>
        <v>0</v>
      </c>
    </row>
    <row r="11" spans="1:8" ht="21" customHeight="1" x14ac:dyDescent="0.25">
      <c r="A11" s="4" t="s">
        <v>29</v>
      </c>
      <c r="B11" s="11" t="s">
        <v>56</v>
      </c>
      <c r="C11" s="24">
        <f t="shared" ref="C11" si="1">D11+E11</f>
        <v>101.67</v>
      </c>
      <c r="D11" s="26">
        <v>101.67</v>
      </c>
      <c r="E11" s="24">
        <v>0</v>
      </c>
      <c r="F11" s="24">
        <f t="shared" ref="F11:F54" si="2">G11+H11</f>
        <v>101.67</v>
      </c>
      <c r="G11" s="26">
        <v>101.67</v>
      </c>
      <c r="H11" s="24">
        <v>0</v>
      </c>
    </row>
    <row r="12" spans="1:8" ht="40.5" customHeight="1" x14ac:dyDescent="0.25">
      <c r="A12" s="29">
        <v>3</v>
      </c>
      <c r="B12" s="9" t="s">
        <v>7</v>
      </c>
      <c r="C12" s="25">
        <f t="shared" ref="C12:E12" si="3">SUM(C13:C13)</f>
        <v>23.64</v>
      </c>
      <c r="D12" s="25">
        <f t="shared" si="3"/>
        <v>23.64</v>
      </c>
      <c r="E12" s="25">
        <f t="shared" si="3"/>
        <v>0</v>
      </c>
      <c r="F12" s="25">
        <f t="shared" ref="F12:H12" si="4">SUM(F13:F13)</f>
        <v>23.64</v>
      </c>
      <c r="G12" s="25">
        <f t="shared" si="4"/>
        <v>23.64</v>
      </c>
      <c r="H12" s="25">
        <f t="shared" si="4"/>
        <v>0</v>
      </c>
    </row>
    <row r="13" spans="1:8" ht="26.25" x14ac:dyDescent="0.25">
      <c r="A13" s="4" t="s">
        <v>30</v>
      </c>
      <c r="B13" s="11" t="s">
        <v>57</v>
      </c>
      <c r="C13" s="24">
        <f t="shared" ref="C13" si="5">D13+E13</f>
        <v>23.64</v>
      </c>
      <c r="D13" s="24">
        <v>23.64</v>
      </c>
      <c r="E13" s="24">
        <v>0</v>
      </c>
      <c r="F13" s="24">
        <f t="shared" si="2"/>
        <v>23.64</v>
      </c>
      <c r="G13" s="24">
        <v>23.64</v>
      </c>
      <c r="H13" s="24">
        <v>0</v>
      </c>
    </row>
    <row r="14" spans="1:8" x14ac:dyDescent="0.25">
      <c r="A14" s="29">
        <v>4</v>
      </c>
      <c r="B14" s="12" t="s">
        <v>9</v>
      </c>
      <c r="C14" s="25">
        <f>D14+E14</f>
        <v>26.87</v>
      </c>
      <c r="D14" s="25">
        <f>SUM(D15)</f>
        <v>26.87</v>
      </c>
      <c r="E14" s="25">
        <f t="shared" ref="E14" si="6">SUM(E15)</f>
        <v>0</v>
      </c>
      <c r="F14" s="25">
        <f>G14+H14</f>
        <v>26.87</v>
      </c>
      <c r="G14" s="25">
        <f>SUM(G15)</f>
        <v>26.87</v>
      </c>
      <c r="H14" s="25">
        <f t="shared" ref="H14" si="7">SUM(H15)</f>
        <v>0</v>
      </c>
    </row>
    <row r="15" spans="1:8" ht="21" customHeight="1" x14ac:dyDescent="0.25">
      <c r="A15" s="4" t="s">
        <v>31</v>
      </c>
      <c r="B15" s="10" t="s">
        <v>58</v>
      </c>
      <c r="C15" s="24">
        <f>D15+E15</f>
        <v>26.87</v>
      </c>
      <c r="D15" s="24">
        <v>26.87</v>
      </c>
      <c r="E15" s="24">
        <v>0</v>
      </c>
      <c r="F15" s="24">
        <f>G15+H15</f>
        <v>26.87</v>
      </c>
      <c r="G15" s="24">
        <v>26.87</v>
      </c>
      <c r="H15" s="24">
        <v>0</v>
      </c>
    </row>
    <row r="16" spans="1:8" ht="26.25" x14ac:dyDescent="0.25">
      <c r="A16" s="31" t="s">
        <v>84</v>
      </c>
      <c r="B16" s="27" t="s">
        <v>24</v>
      </c>
      <c r="C16" s="25">
        <f>SUM(C17:C17)</f>
        <v>8894.4</v>
      </c>
      <c r="D16" s="25">
        <f t="shared" ref="D16:H16" si="8">SUM(D17:D17)</f>
        <v>88.94</v>
      </c>
      <c r="E16" s="25">
        <f t="shared" si="8"/>
        <v>8805.4599999999991</v>
      </c>
      <c r="F16" s="25">
        <f t="shared" si="8"/>
        <v>8894.4</v>
      </c>
      <c r="G16" s="25">
        <f t="shared" si="8"/>
        <v>88.94</v>
      </c>
      <c r="H16" s="25">
        <f t="shared" si="8"/>
        <v>8805.4599999999991</v>
      </c>
    </row>
    <row r="17" spans="1:11" ht="15.75" customHeight="1" x14ac:dyDescent="0.25">
      <c r="A17" s="30" t="s">
        <v>32</v>
      </c>
      <c r="B17" s="14" t="s">
        <v>28</v>
      </c>
      <c r="C17" s="24">
        <f t="shared" ref="C17" si="9">D17+E17</f>
        <v>8894.4</v>
      </c>
      <c r="D17" s="24">
        <v>88.94</v>
      </c>
      <c r="E17" s="24">
        <v>8805.4599999999991</v>
      </c>
      <c r="F17" s="24">
        <f t="shared" ref="F17:F20" si="10">G17+H17</f>
        <v>8894.4</v>
      </c>
      <c r="G17" s="24">
        <v>88.94</v>
      </c>
      <c r="H17" s="24">
        <v>8805.4599999999991</v>
      </c>
    </row>
    <row r="18" spans="1:11" ht="30.6" customHeight="1" x14ac:dyDescent="0.25">
      <c r="A18" s="31" t="s">
        <v>33</v>
      </c>
      <c r="B18" s="34" t="s">
        <v>59</v>
      </c>
      <c r="C18" s="25">
        <f>C19+C20</f>
        <v>8993.7900000000009</v>
      </c>
      <c r="D18" s="25">
        <f t="shared" ref="D18:E18" si="11">D19+D20</f>
        <v>2917.0499999999997</v>
      </c>
      <c r="E18" s="25">
        <f t="shared" si="11"/>
        <v>6076.74</v>
      </c>
      <c r="F18" s="25">
        <f>F19+F20</f>
        <v>6743.79</v>
      </c>
      <c r="G18" s="25">
        <f t="shared" ref="G18:H18" si="12">G19+G20</f>
        <v>2917.0499999999997</v>
      </c>
      <c r="H18" s="25">
        <f t="shared" si="12"/>
        <v>3826.74</v>
      </c>
    </row>
    <row r="19" spans="1:11" ht="20.25" customHeight="1" x14ac:dyDescent="0.25">
      <c r="A19" s="30" t="s">
        <v>34</v>
      </c>
      <c r="B19" s="14" t="s">
        <v>60</v>
      </c>
      <c r="C19" s="24">
        <f t="shared" ref="C19:C20" si="13">D19+E19</f>
        <v>8719.86</v>
      </c>
      <c r="D19" s="24">
        <v>2643.12</v>
      </c>
      <c r="E19" s="24">
        <f>3826.74+2250</f>
        <v>6076.74</v>
      </c>
      <c r="F19" s="24">
        <f t="shared" si="10"/>
        <v>6469.86</v>
      </c>
      <c r="G19" s="24">
        <v>2643.12</v>
      </c>
      <c r="H19" s="24">
        <v>3826.74</v>
      </c>
    </row>
    <row r="20" spans="1:11" ht="30" customHeight="1" x14ac:dyDescent="0.25">
      <c r="A20" s="30" t="s">
        <v>85</v>
      </c>
      <c r="B20" s="14" t="s">
        <v>61</v>
      </c>
      <c r="C20" s="24">
        <f t="shared" si="13"/>
        <v>273.93</v>
      </c>
      <c r="D20" s="24">
        <v>273.93</v>
      </c>
      <c r="E20" s="24">
        <v>0</v>
      </c>
      <c r="F20" s="24">
        <f t="shared" si="10"/>
        <v>273.93</v>
      </c>
      <c r="G20" s="24">
        <v>273.93</v>
      </c>
      <c r="H20" s="24">
        <v>0</v>
      </c>
    </row>
    <row r="21" spans="1:11" x14ac:dyDescent="0.25">
      <c r="A21" s="31" t="s">
        <v>35</v>
      </c>
      <c r="B21" s="13" t="s">
        <v>10</v>
      </c>
      <c r="C21" s="25">
        <f>SUM(C22:C26)</f>
        <v>1192.52</v>
      </c>
      <c r="D21" s="25">
        <f>SUM(D22:D26)</f>
        <v>371.3</v>
      </c>
      <c r="E21" s="25">
        <f t="shared" ref="E21" si="14">SUM(E22:E26)</f>
        <v>821.22</v>
      </c>
      <c r="F21" s="25">
        <f>SUM(F22:F26)</f>
        <v>1192.52</v>
      </c>
      <c r="G21" s="25">
        <f t="shared" ref="G21:H21" si="15">SUM(G22:G26)</f>
        <v>371.3</v>
      </c>
      <c r="H21" s="25">
        <f t="shared" si="15"/>
        <v>821.22</v>
      </c>
    </row>
    <row r="22" spans="1:11" x14ac:dyDescent="0.25">
      <c r="A22" s="30" t="s">
        <v>36</v>
      </c>
      <c r="B22" s="22" t="s">
        <v>21</v>
      </c>
      <c r="C22" s="24">
        <f t="shared" ref="C22:C26" si="16">D22+E22</f>
        <v>351.65</v>
      </c>
      <c r="D22" s="24">
        <v>172.93</v>
      </c>
      <c r="E22" s="24">
        <v>178.72</v>
      </c>
      <c r="F22" s="24">
        <f t="shared" si="2"/>
        <v>351.65</v>
      </c>
      <c r="G22" s="24">
        <v>172.93</v>
      </c>
      <c r="H22" s="24">
        <v>178.72</v>
      </c>
    </row>
    <row r="23" spans="1:11" x14ac:dyDescent="0.25">
      <c r="A23" s="30" t="s">
        <v>37</v>
      </c>
      <c r="B23" s="22" t="s">
        <v>12</v>
      </c>
      <c r="C23" s="24">
        <f t="shared" si="16"/>
        <v>441.67</v>
      </c>
      <c r="D23" s="24">
        <v>119.37</v>
      </c>
      <c r="E23" s="24">
        <v>322.3</v>
      </c>
      <c r="F23" s="24">
        <f t="shared" si="2"/>
        <v>441.67</v>
      </c>
      <c r="G23" s="24">
        <v>119.37</v>
      </c>
      <c r="H23" s="24">
        <v>322.3</v>
      </c>
    </row>
    <row r="24" spans="1:11" x14ac:dyDescent="0.25">
      <c r="A24" s="30" t="s">
        <v>86</v>
      </c>
      <c r="B24" s="22" t="s">
        <v>22</v>
      </c>
      <c r="C24" s="24">
        <f t="shared" si="16"/>
        <v>60</v>
      </c>
      <c r="D24" s="24">
        <v>60</v>
      </c>
      <c r="E24" s="24">
        <v>0</v>
      </c>
      <c r="F24" s="24">
        <f t="shared" si="2"/>
        <v>60</v>
      </c>
      <c r="G24" s="24">
        <v>60</v>
      </c>
      <c r="H24" s="24">
        <v>0</v>
      </c>
      <c r="K24" s="23"/>
    </row>
    <row r="25" spans="1:11" ht="14.25" customHeight="1" x14ac:dyDescent="0.25">
      <c r="A25" s="30" t="s">
        <v>87</v>
      </c>
      <c r="B25" s="11" t="s">
        <v>23</v>
      </c>
      <c r="C25" s="24">
        <f t="shared" si="16"/>
        <v>19</v>
      </c>
      <c r="D25" s="24">
        <v>19</v>
      </c>
      <c r="E25" s="24">
        <v>0</v>
      </c>
      <c r="F25" s="24">
        <f t="shared" si="2"/>
        <v>19</v>
      </c>
      <c r="G25" s="24">
        <v>19</v>
      </c>
      <c r="H25" s="24">
        <v>0</v>
      </c>
    </row>
    <row r="26" spans="1:11" ht="14.25" customHeight="1" x14ac:dyDescent="0.25">
      <c r="A26" s="30" t="s">
        <v>88</v>
      </c>
      <c r="B26" s="11" t="s">
        <v>27</v>
      </c>
      <c r="C26" s="24">
        <f t="shared" si="16"/>
        <v>320.2</v>
      </c>
      <c r="D26" s="24">
        <v>0</v>
      </c>
      <c r="E26" s="24">
        <v>320.2</v>
      </c>
      <c r="F26" s="24">
        <f t="shared" si="2"/>
        <v>320.2</v>
      </c>
      <c r="G26" s="24">
        <v>0</v>
      </c>
      <c r="H26" s="24">
        <v>320.2</v>
      </c>
    </row>
    <row r="27" spans="1:11" x14ac:dyDescent="0.25">
      <c r="A27" s="31" t="s">
        <v>38</v>
      </c>
      <c r="B27" s="15" t="s">
        <v>11</v>
      </c>
      <c r="C27" s="25">
        <f>SUM(C28:C35)</f>
        <v>21093.750000000004</v>
      </c>
      <c r="D27" s="25">
        <f>SUM(D28:D35)</f>
        <v>513.67999999999995</v>
      </c>
      <c r="E27" s="25">
        <f>SUM(E28:E34)</f>
        <v>20580.070000000003</v>
      </c>
      <c r="F27" s="25">
        <f>SUM(F28:F35)</f>
        <v>20569.420000000002</v>
      </c>
      <c r="G27" s="25">
        <f>SUM(G28:G35)</f>
        <v>508.44</v>
      </c>
      <c r="H27" s="25">
        <f>SUM(H28:H34)</f>
        <v>20060.980000000003</v>
      </c>
    </row>
    <row r="28" spans="1:11" ht="21" customHeight="1" x14ac:dyDescent="0.25">
      <c r="A28" s="30" t="s">
        <v>39</v>
      </c>
      <c r="B28" s="5" t="s">
        <v>79</v>
      </c>
      <c r="C28" s="24">
        <f>D28+E28</f>
        <v>5890.78</v>
      </c>
      <c r="D28" s="24">
        <v>136.55000000000001</v>
      </c>
      <c r="E28" s="24">
        <v>5754.23</v>
      </c>
      <c r="F28" s="24">
        <f>G28+H28</f>
        <v>5890.78</v>
      </c>
      <c r="G28" s="24">
        <v>136.55000000000001</v>
      </c>
      <c r="H28" s="24">
        <v>5754.23</v>
      </c>
    </row>
    <row r="29" spans="1:11" ht="28.5" customHeight="1" x14ac:dyDescent="0.25">
      <c r="A29" s="30" t="s">
        <v>89</v>
      </c>
      <c r="B29" s="5" t="s">
        <v>66</v>
      </c>
      <c r="C29" s="24">
        <f t="shared" ref="C29:C35" si="17">D29+E29</f>
        <v>3619.94</v>
      </c>
      <c r="D29" s="24">
        <f>27.3+26.71</f>
        <v>54.010000000000005</v>
      </c>
      <c r="E29" s="24">
        <f>2702.29+863.64</f>
        <v>3565.93</v>
      </c>
      <c r="F29" s="24">
        <f t="shared" ref="F29:F35" si="18">G29+H29</f>
        <v>3619.94</v>
      </c>
      <c r="G29" s="24">
        <f>27.3+26.71</f>
        <v>54.010000000000005</v>
      </c>
      <c r="H29" s="24">
        <f>2702.29+863.64</f>
        <v>3565.93</v>
      </c>
    </row>
    <row r="30" spans="1:11" x14ac:dyDescent="0.25">
      <c r="A30" s="30" t="s">
        <v>90</v>
      </c>
      <c r="B30" s="5" t="s">
        <v>12</v>
      </c>
      <c r="C30" s="24">
        <f t="shared" si="17"/>
        <v>2375.8000000000002</v>
      </c>
      <c r="D30" s="24">
        <v>71.27</v>
      </c>
      <c r="E30" s="24">
        <v>2304.5300000000002</v>
      </c>
      <c r="F30" s="24">
        <f t="shared" si="18"/>
        <v>2375.8000000000002</v>
      </c>
      <c r="G30" s="24">
        <v>71.27</v>
      </c>
      <c r="H30" s="24">
        <v>2304.5300000000002</v>
      </c>
    </row>
    <row r="31" spans="1:11" ht="17.25" customHeight="1" x14ac:dyDescent="0.25">
      <c r="A31" s="30" t="s">
        <v>91</v>
      </c>
      <c r="B31" s="5" t="s">
        <v>13</v>
      </c>
      <c r="C31" s="24">
        <f t="shared" si="17"/>
        <v>2527.88</v>
      </c>
      <c r="D31" s="24">
        <v>75.83</v>
      </c>
      <c r="E31" s="24">
        <v>2452.0500000000002</v>
      </c>
      <c r="F31" s="24">
        <f t="shared" si="18"/>
        <v>2527.88</v>
      </c>
      <c r="G31" s="24">
        <v>75.83</v>
      </c>
      <c r="H31" s="24">
        <v>2452.0500000000002</v>
      </c>
    </row>
    <row r="32" spans="1:11" ht="17.25" customHeight="1" x14ac:dyDescent="0.25">
      <c r="A32" s="30" t="s">
        <v>92</v>
      </c>
      <c r="B32" s="5" t="s">
        <v>65</v>
      </c>
      <c r="C32" s="24">
        <f t="shared" si="17"/>
        <v>31.4</v>
      </c>
      <c r="D32" s="28">
        <v>0</v>
      </c>
      <c r="E32" s="28">
        <v>31.4</v>
      </c>
      <c r="F32" s="24">
        <f t="shared" si="18"/>
        <v>31.4</v>
      </c>
      <c r="G32" s="28">
        <v>0</v>
      </c>
      <c r="H32" s="28">
        <v>31.4</v>
      </c>
    </row>
    <row r="33" spans="1:8" ht="25.5" x14ac:dyDescent="0.25">
      <c r="A33" s="30" t="s">
        <v>93</v>
      </c>
      <c r="B33" s="5" t="s">
        <v>67</v>
      </c>
      <c r="C33" s="24">
        <f t="shared" si="17"/>
        <v>2619.8200000000002</v>
      </c>
      <c r="D33" s="24">
        <v>78.59</v>
      </c>
      <c r="E33" s="24">
        <v>2541.23</v>
      </c>
      <c r="F33" s="24">
        <f t="shared" si="18"/>
        <v>2619.8200000000002</v>
      </c>
      <c r="G33" s="24">
        <v>78.59</v>
      </c>
      <c r="H33" s="24">
        <v>2541.23</v>
      </c>
    </row>
    <row r="34" spans="1:8" ht="28.5" customHeight="1" x14ac:dyDescent="0.25">
      <c r="A34" s="30" t="s">
        <v>94</v>
      </c>
      <c r="B34" s="5" t="s">
        <v>62</v>
      </c>
      <c r="C34" s="24">
        <f t="shared" si="17"/>
        <v>3970.3999999999996</v>
      </c>
      <c r="D34" s="24">
        <v>39.700000000000003</v>
      </c>
      <c r="E34" s="24">
        <v>3930.7</v>
      </c>
      <c r="F34" s="24">
        <f t="shared" si="18"/>
        <v>3446.07</v>
      </c>
      <c r="G34" s="24">
        <v>34.46</v>
      </c>
      <c r="H34" s="24">
        <v>3411.61</v>
      </c>
    </row>
    <row r="35" spans="1:8" ht="17.25" customHeight="1" x14ac:dyDescent="0.25">
      <c r="A35" s="30" t="s">
        <v>95</v>
      </c>
      <c r="B35" s="5" t="s">
        <v>68</v>
      </c>
      <c r="C35" s="24">
        <f t="shared" si="17"/>
        <v>57.73</v>
      </c>
      <c r="D35" s="24">
        <v>57.73</v>
      </c>
      <c r="E35" s="24"/>
      <c r="F35" s="24">
        <f t="shared" si="18"/>
        <v>57.73</v>
      </c>
      <c r="G35" s="24">
        <v>57.73</v>
      </c>
      <c r="H35" s="24"/>
    </row>
    <row r="36" spans="1:8" ht="25.5" x14ac:dyDescent="0.25">
      <c r="A36" s="31" t="s">
        <v>40</v>
      </c>
      <c r="B36" s="16" t="s">
        <v>14</v>
      </c>
      <c r="C36" s="25">
        <f>C37+C39+C40+C38</f>
        <v>4337.8600000000006</v>
      </c>
      <c r="D36" s="25">
        <f t="shared" ref="D36:E36" si="19">D37+D39+D40+D38</f>
        <v>269.63</v>
      </c>
      <c r="E36" s="25">
        <f t="shared" si="19"/>
        <v>4068.2300000000005</v>
      </c>
      <c r="F36" s="25">
        <f>F37+F39+F40+F38</f>
        <v>4337.8600000000006</v>
      </c>
      <c r="G36" s="25">
        <f t="shared" ref="G36:H36" si="20">G37+G39+G40+G38</f>
        <v>269.63</v>
      </c>
      <c r="H36" s="25">
        <f t="shared" si="20"/>
        <v>4068.2300000000005</v>
      </c>
    </row>
    <row r="37" spans="1:8" ht="39" x14ac:dyDescent="0.25">
      <c r="A37" s="30" t="s">
        <v>41</v>
      </c>
      <c r="B37" s="11" t="s">
        <v>75</v>
      </c>
      <c r="C37" s="24">
        <f t="shared" ref="C37:C42" si="21">D37+E37</f>
        <v>3751.2000000000003</v>
      </c>
      <c r="D37" s="24">
        <v>5.57</v>
      </c>
      <c r="E37" s="24">
        <v>3745.63</v>
      </c>
      <c r="F37" s="24">
        <f t="shared" si="2"/>
        <v>3751.2000000000003</v>
      </c>
      <c r="G37" s="24">
        <v>5.57</v>
      </c>
      <c r="H37" s="24">
        <v>3745.63</v>
      </c>
    </row>
    <row r="38" spans="1:8" x14ac:dyDescent="0.25">
      <c r="A38" s="30" t="s">
        <v>42</v>
      </c>
      <c r="B38" s="22" t="s">
        <v>76</v>
      </c>
      <c r="C38" s="24">
        <f t="shared" si="21"/>
        <v>385.77</v>
      </c>
      <c r="D38" s="24">
        <v>76.97</v>
      </c>
      <c r="E38" s="24">
        <v>308.8</v>
      </c>
      <c r="F38" s="24">
        <f t="shared" si="2"/>
        <v>385.77</v>
      </c>
      <c r="G38" s="24">
        <v>76.97</v>
      </c>
      <c r="H38" s="24">
        <v>308.8</v>
      </c>
    </row>
    <row r="39" spans="1:8" x14ac:dyDescent="0.25">
      <c r="A39" s="30" t="s">
        <v>96</v>
      </c>
      <c r="B39" s="11" t="s">
        <v>77</v>
      </c>
      <c r="C39" s="24">
        <f t="shared" si="21"/>
        <v>13.8</v>
      </c>
      <c r="D39" s="24">
        <v>0</v>
      </c>
      <c r="E39" s="24">
        <v>13.8</v>
      </c>
      <c r="F39" s="24">
        <f t="shared" si="2"/>
        <v>13.8</v>
      </c>
      <c r="G39" s="24">
        <v>0</v>
      </c>
      <c r="H39" s="24">
        <v>13.8</v>
      </c>
    </row>
    <row r="40" spans="1:8" x14ac:dyDescent="0.25">
      <c r="A40" s="30" t="s">
        <v>97</v>
      </c>
      <c r="B40" s="5" t="s">
        <v>78</v>
      </c>
      <c r="C40" s="24">
        <f t="shared" si="21"/>
        <v>187.09</v>
      </c>
      <c r="D40" s="24">
        <v>187.09</v>
      </c>
      <c r="E40" s="24">
        <v>0</v>
      </c>
      <c r="F40" s="24">
        <f t="shared" si="2"/>
        <v>187.09</v>
      </c>
      <c r="G40" s="24">
        <v>187.09</v>
      </c>
      <c r="H40" s="24">
        <v>0</v>
      </c>
    </row>
    <row r="41" spans="1:8" x14ac:dyDescent="0.25">
      <c r="A41" s="31" t="s">
        <v>43</v>
      </c>
      <c r="B41" s="12" t="s">
        <v>15</v>
      </c>
      <c r="C41" s="25">
        <f>C42+C43</f>
        <v>8966.66</v>
      </c>
      <c r="D41" s="25">
        <f>D42+D43</f>
        <v>145.83000000000001</v>
      </c>
      <c r="E41" s="25">
        <f>E42+E43</f>
        <v>8820.82</v>
      </c>
      <c r="F41" s="25">
        <f t="shared" ref="F41:H41" si="22">F42+F43</f>
        <v>8966.66</v>
      </c>
      <c r="G41" s="25">
        <f t="shared" si="22"/>
        <v>145.83000000000001</v>
      </c>
      <c r="H41" s="25">
        <f t="shared" si="22"/>
        <v>8820.82</v>
      </c>
    </row>
    <row r="42" spans="1:8" x14ac:dyDescent="0.25">
      <c r="A42" s="30" t="s">
        <v>44</v>
      </c>
      <c r="B42" s="5" t="s">
        <v>16</v>
      </c>
      <c r="C42" s="24">
        <f t="shared" si="21"/>
        <v>2377.0099999999998</v>
      </c>
      <c r="D42" s="24">
        <v>71.540000000000006</v>
      </c>
      <c r="E42" s="24">
        <v>2305.4699999999998</v>
      </c>
      <c r="F42" s="24">
        <f t="shared" si="2"/>
        <v>2377.0099999999998</v>
      </c>
      <c r="G42" s="24">
        <v>71.540000000000006</v>
      </c>
      <c r="H42" s="24">
        <v>2305.4699999999998</v>
      </c>
    </row>
    <row r="43" spans="1:8" ht="25.5" x14ac:dyDescent="0.25">
      <c r="A43" s="30" t="s">
        <v>98</v>
      </c>
      <c r="B43" s="5" t="s">
        <v>63</v>
      </c>
      <c r="C43" s="24">
        <v>6589.65</v>
      </c>
      <c r="D43" s="24">
        <v>74.290000000000006</v>
      </c>
      <c r="E43" s="24">
        <v>6515.35</v>
      </c>
      <c r="F43" s="24">
        <v>6589.65</v>
      </c>
      <c r="G43" s="24">
        <v>74.290000000000006</v>
      </c>
      <c r="H43" s="24">
        <v>6515.35</v>
      </c>
    </row>
    <row r="44" spans="1:8" ht="25.5" x14ac:dyDescent="0.25">
      <c r="A44" s="31" t="s">
        <v>45</v>
      </c>
      <c r="B44" s="17" t="s">
        <v>17</v>
      </c>
      <c r="C44" s="25">
        <f t="shared" ref="C44:C45" si="23">D44+E44</f>
        <v>337.36</v>
      </c>
      <c r="D44" s="25">
        <f>D45</f>
        <v>73.2</v>
      </c>
      <c r="E44" s="25">
        <f t="shared" ref="E44" si="24">E45</f>
        <v>264.16000000000003</v>
      </c>
      <c r="F44" s="25">
        <f t="shared" si="2"/>
        <v>337.36</v>
      </c>
      <c r="G44" s="25">
        <f>G45</f>
        <v>73.2</v>
      </c>
      <c r="H44" s="25">
        <f t="shared" ref="H44" si="25">H45</f>
        <v>264.16000000000003</v>
      </c>
    </row>
    <row r="45" spans="1:8" x14ac:dyDescent="0.25">
      <c r="A45" s="30" t="s">
        <v>46</v>
      </c>
      <c r="B45" s="5" t="s">
        <v>8</v>
      </c>
      <c r="C45" s="24">
        <f t="shared" si="23"/>
        <v>337.36</v>
      </c>
      <c r="D45" s="24">
        <v>73.2</v>
      </c>
      <c r="E45" s="24">
        <v>264.16000000000003</v>
      </c>
      <c r="F45" s="24">
        <f t="shared" si="2"/>
        <v>337.36</v>
      </c>
      <c r="G45" s="24">
        <v>73.2</v>
      </c>
      <c r="H45" s="24">
        <v>264.16000000000003</v>
      </c>
    </row>
    <row r="46" spans="1:8" x14ac:dyDescent="0.25">
      <c r="A46" s="31" t="s">
        <v>47</v>
      </c>
      <c r="B46" s="9" t="s">
        <v>18</v>
      </c>
      <c r="C46" s="25">
        <f>SUM(C47:C52)</f>
        <v>3668.92</v>
      </c>
      <c r="D46" s="25">
        <f t="shared" ref="D46:E46" si="26">SUM(D47:D52)</f>
        <v>906.27</v>
      </c>
      <c r="E46" s="25">
        <f t="shared" si="26"/>
        <v>2762.65</v>
      </c>
      <c r="F46" s="25">
        <f>SUM(F47:F52)</f>
        <v>3668.92</v>
      </c>
      <c r="G46" s="25">
        <f t="shared" ref="G46:H46" si="27">SUM(G47:G52)</f>
        <v>906.27</v>
      </c>
      <c r="H46" s="25">
        <f t="shared" si="27"/>
        <v>2762.65</v>
      </c>
    </row>
    <row r="47" spans="1:8" x14ac:dyDescent="0.25">
      <c r="A47" s="30" t="s">
        <v>48</v>
      </c>
      <c r="B47" s="5" t="s">
        <v>69</v>
      </c>
      <c r="C47" s="24">
        <f>D47+E47</f>
        <v>59.27</v>
      </c>
      <c r="D47" s="28">
        <v>59.27</v>
      </c>
      <c r="E47" s="24">
        <v>0</v>
      </c>
      <c r="F47" s="24">
        <f>G47+H47</f>
        <v>59.27</v>
      </c>
      <c r="G47" s="28">
        <v>59.27</v>
      </c>
      <c r="H47" s="24">
        <v>0</v>
      </c>
    </row>
    <row r="48" spans="1:8" x14ac:dyDescent="0.25">
      <c r="A48" s="30" t="s">
        <v>49</v>
      </c>
      <c r="B48" s="5" t="s">
        <v>70</v>
      </c>
      <c r="C48" s="24">
        <f t="shared" ref="C48:C52" si="28">D48+E48</f>
        <v>577.4</v>
      </c>
      <c r="D48" s="24">
        <v>138.58000000000001</v>
      </c>
      <c r="E48" s="24">
        <v>438.82</v>
      </c>
      <c r="F48" s="24">
        <f t="shared" si="2"/>
        <v>577.4</v>
      </c>
      <c r="G48" s="24">
        <v>138.58000000000001</v>
      </c>
      <c r="H48" s="24">
        <v>438.82</v>
      </c>
    </row>
    <row r="49" spans="1:8" x14ac:dyDescent="0.25">
      <c r="A49" s="30" t="s">
        <v>99</v>
      </c>
      <c r="B49" s="5" t="s">
        <v>71</v>
      </c>
      <c r="C49" s="24">
        <f t="shared" si="28"/>
        <v>829.32999999999993</v>
      </c>
      <c r="D49" s="24">
        <v>199.04</v>
      </c>
      <c r="E49" s="24">
        <v>630.29</v>
      </c>
      <c r="F49" s="24">
        <f t="shared" si="2"/>
        <v>829.32999999999993</v>
      </c>
      <c r="G49" s="24">
        <v>199.04</v>
      </c>
      <c r="H49" s="24">
        <v>630.29</v>
      </c>
    </row>
    <row r="50" spans="1:8" x14ac:dyDescent="0.25">
      <c r="A50" s="30" t="s">
        <v>100</v>
      </c>
      <c r="B50" s="5" t="s">
        <v>72</v>
      </c>
      <c r="C50" s="24">
        <f t="shared" si="28"/>
        <v>75.400000000000006</v>
      </c>
      <c r="D50" s="24">
        <v>47.5</v>
      </c>
      <c r="E50" s="24">
        <v>27.9</v>
      </c>
      <c r="F50" s="24">
        <f t="shared" si="2"/>
        <v>75.400000000000006</v>
      </c>
      <c r="G50" s="24">
        <v>47.5</v>
      </c>
      <c r="H50" s="24">
        <v>27.9</v>
      </c>
    </row>
    <row r="51" spans="1:8" ht="25.5" x14ac:dyDescent="0.25">
      <c r="A51" s="30" t="s">
        <v>101</v>
      </c>
      <c r="B51" s="5" t="s">
        <v>73</v>
      </c>
      <c r="C51" s="24">
        <f t="shared" si="28"/>
        <v>1921.02</v>
      </c>
      <c r="D51" s="24">
        <v>448.18</v>
      </c>
      <c r="E51" s="24">
        <v>1472.84</v>
      </c>
      <c r="F51" s="24">
        <f t="shared" si="2"/>
        <v>1921.02</v>
      </c>
      <c r="G51" s="24">
        <v>448.18</v>
      </c>
      <c r="H51" s="24">
        <v>1472.84</v>
      </c>
    </row>
    <row r="52" spans="1:8" x14ac:dyDescent="0.25">
      <c r="A52" s="30" t="s">
        <v>102</v>
      </c>
      <c r="B52" s="5" t="s">
        <v>74</v>
      </c>
      <c r="C52" s="24">
        <f t="shared" si="28"/>
        <v>206.5</v>
      </c>
      <c r="D52" s="24">
        <v>13.7</v>
      </c>
      <c r="E52" s="24">
        <v>192.8</v>
      </c>
      <c r="F52" s="24">
        <f t="shared" si="2"/>
        <v>206.5</v>
      </c>
      <c r="G52" s="24">
        <v>13.7</v>
      </c>
      <c r="H52" s="24">
        <v>192.8</v>
      </c>
    </row>
    <row r="53" spans="1:8" ht="26.25" x14ac:dyDescent="0.25">
      <c r="A53" s="31" t="s">
        <v>50</v>
      </c>
      <c r="B53" s="18" t="s">
        <v>25</v>
      </c>
      <c r="C53" s="25">
        <f>C54</f>
        <v>3643.97</v>
      </c>
      <c r="D53" s="25">
        <f t="shared" ref="D53:E53" si="29">D54</f>
        <v>0</v>
      </c>
      <c r="E53" s="25">
        <f t="shared" si="29"/>
        <v>3643.97</v>
      </c>
      <c r="F53" s="25">
        <f>F54</f>
        <v>3643.97</v>
      </c>
      <c r="G53" s="25">
        <f t="shared" ref="G53:H53" si="30">G54</f>
        <v>0</v>
      </c>
      <c r="H53" s="25">
        <f t="shared" si="30"/>
        <v>3643.97</v>
      </c>
    </row>
    <row r="54" spans="1:8" ht="20.25" customHeight="1" x14ac:dyDescent="0.25">
      <c r="A54" s="32" t="s">
        <v>51</v>
      </c>
      <c r="B54" s="19" t="s">
        <v>19</v>
      </c>
      <c r="C54" s="24">
        <f t="shared" ref="C54" si="31">D54+E54</f>
        <v>3643.97</v>
      </c>
      <c r="D54" s="24">
        <v>0</v>
      </c>
      <c r="E54" s="24">
        <v>3643.97</v>
      </c>
      <c r="F54" s="24">
        <f t="shared" si="2"/>
        <v>3643.97</v>
      </c>
      <c r="G54" s="24">
        <v>0</v>
      </c>
      <c r="H54" s="24">
        <v>3643.97</v>
      </c>
    </row>
    <row r="55" spans="1:8" ht="35.25" customHeight="1" x14ac:dyDescent="0.25">
      <c r="A55" s="33" t="s">
        <v>52</v>
      </c>
      <c r="B55" s="20" t="s">
        <v>26</v>
      </c>
      <c r="C55" s="25">
        <f>C57+C56</f>
        <v>4469.74</v>
      </c>
      <c r="D55" s="25">
        <f t="shared" ref="D55:E55" si="32">D57+D56</f>
        <v>50</v>
      </c>
      <c r="E55" s="25">
        <f t="shared" si="32"/>
        <v>4419.74</v>
      </c>
      <c r="F55" s="25">
        <f>F57+F56</f>
        <v>4469.74</v>
      </c>
      <c r="G55" s="25">
        <f t="shared" ref="G55:H55" si="33">G57+G56</f>
        <v>50</v>
      </c>
      <c r="H55" s="25">
        <f t="shared" si="33"/>
        <v>4419.74</v>
      </c>
    </row>
    <row r="56" spans="1:8" ht="25.5" x14ac:dyDescent="0.25">
      <c r="A56" s="32" t="s">
        <v>53</v>
      </c>
      <c r="B56" s="5" t="s">
        <v>64</v>
      </c>
      <c r="C56" s="24">
        <f t="shared" ref="C56:C57" si="34">D56+E56</f>
        <v>4050</v>
      </c>
      <c r="D56" s="24">
        <v>50</v>
      </c>
      <c r="E56" s="24">
        <v>4000</v>
      </c>
      <c r="F56" s="24">
        <f t="shared" ref="F56:F57" si="35">G56+H56</f>
        <v>4050</v>
      </c>
      <c r="G56" s="24">
        <v>50</v>
      </c>
      <c r="H56" s="24">
        <v>4000</v>
      </c>
    </row>
    <row r="57" spans="1:8" ht="26.25" x14ac:dyDescent="0.25">
      <c r="A57" s="32" t="s">
        <v>54</v>
      </c>
      <c r="B57" s="21" t="s">
        <v>20</v>
      </c>
      <c r="C57" s="24">
        <f t="shared" si="34"/>
        <v>419.74</v>
      </c>
      <c r="D57" s="24">
        <v>0</v>
      </c>
      <c r="E57" s="24">
        <v>419.74</v>
      </c>
      <c r="F57" s="24">
        <f t="shared" si="35"/>
        <v>419.74</v>
      </c>
      <c r="G57" s="24">
        <v>0</v>
      </c>
      <c r="H57" s="24">
        <v>419.74</v>
      </c>
    </row>
    <row r="58" spans="1:8" x14ac:dyDescent="0.25">
      <c r="A58" s="35"/>
      <c r="B58" s="35"/>
      <c r="C58" s="35"/>
      <c r="D58" s="35"/>
      <c r="E58" s="35"/>
      <c r="F58" s="35"/>
      <c r="G58" s="35"/>
      <c r="H58" s="35"/>
    </row>
  </sheetData>
  <mergeCells count="8">
    <mergeCell ref="G1:H1"/>
    <mergeCell ref="G2:H2"/>
    <mergeCell ref="A58:H58"/>
    <mergeCell ref="A4:H4"/>
    <mergeCell ref="A6:A7"/>
    <mergeCell ref="B6:B7"/>
    <mergeCell ref="F6:H6"/>
    <mergeCell ref="C6:E6"/>
  </mergeCells>
  <phoneticPr fontId="3" type="noConversion"/>
  <pageMargins left="0.15748031496062992" right="0.11811023622047245" top="0.43307086614173229" bottom="0.55118110236220474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2025-05-07T05:12:35Z</dcterms:modified>
</cp:coreProperties>
</file>